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8_{172DF10E-B7DE-4274-9C73-126F33AA12FB}" xr6:coauthVersionLast="36" xr6:coauthVersionMax="36" xr10:uidLastSave="{00000000-0000-0000-0000-000000000000}"/>
  <bookViews>
    <workbookView xWindow="0" yWindow="0" windowWidth="24720" windowHeight="11925" xr2:uid="{FDD75AED-E0C3-467C-9F2F-8C57733432CD}"/>
  </bookViews>
  <sheets>
    <sheet name="EJERCICIO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E14" i="1"/>
  <c r="D14" i="1"/>
  <c r="H2" i="1"/>
  <c r="G2" i="1"/>
  <c r="H3" i="1"/>
  <c r="H4" i="1"/>
  <c r="H5" i="1"/>
  <c r="H6" i="1"/>
  <c r="H7" i="1"/>
  <c r="H8" i="1"/>
  <c r="H9" i="1"/>
  <c r="H10" i="1"/>
  <c r="H11" i="1"/>
  <c r="H12" i="1"/>
  <c r="G3" i="1"/>
  <c r="G4" i="1"/>
  <c r="G5" i="1"/>
  <c r="G6" i="1"/>
  <c r="G7" i="1"/>
  <c r="G8" i="1"/>
  <c r="G9" i="1"/>
  <c r="G10" i="1"/>
  <c r="G11" i="1"/>
  <c r="G12" i="1"/>
  <c r="E3" i="1"/>
  <c r="F3" i="1" s="1"/>
  <c r="E4" i="1"/>
  <c r="F4" i="1" s="1"/>
  <c r="E5" i="1"/>
  <c r="E6" i="1"/>
  <c r="E7" i="1"/>
  <c r="F7" i="1" s="1"/>
  <c r="E8" i="1"/>
  <c r="F8" i="1" s="1"/>
  <c r="E9" i="1"/>
  <c r="E10" i="1"/>
  <c r="F10" i="1" s="1"/>
  <c r="E11" i="1"/>
  <c r="F11" i="1" s="1"/>
  <c r="E12" i="1"/>
  <c r="F12" i="1" s="1"/>
  <c r="E2" i="1"/>
  <c r="F2" i="1" s="1"/>
  <c r="F5" i="1"/>
  <c r="F6" i="1"/>
  <c r="F9" i="1"/>
</calcChain>
</file>

<file path=xl/sharedStrings.xml><?xml version="1.0" encoding="utf-8"?>
<sst xmlns="http://schemas.openxmlformats.org/spreadsheetml/2006/main" count="26" uniqueCount="26">
  <si>
    <t>CORPORACIÒN UNIVERSITARIA REMINGTON</t>
  </si>
  <si>
    <t>CODIGO</t>
  </si>
  <si>
    <t>PRODUCTO</t>
  </si>
  <si>
    <t>CANTIDAD</t>
  </si>
  <si>
    <t>VALOR UNITARIO</t>
  </si>
  <si>
    <t>SUBTOTAL</t>
  </si>
  <si>
    <t>IVA</t>
  </si>
  <si>
    <t>RETENCIÒN</t>
  </si>
  <si>
    <t>NETO</t>
  </si>
  <si>
    <t>NEVERAS</t>
  </si>
  <si>
    <t>HORNOS</t>
  </si>
  <si>
    <t>E. SONIDO</t>
  </si>
  <si>
    <t>TELEVISOR</t>
  </si>
  <si>
    <t>COMPUTADOR</t>
  </si>
  <si>
    <t>LAVADORA</t>
  </si>
  <si>
    <t>BATIDORA</t>
  </si>
  <si>
    <t>SECADORA</t>
  </si>
  <si>
    <t>TELEFONO</t>
  </si>
  <si>
    <t>CELULAR</t>
  </si>
  <si>
    <t>ESTUFA</t>
  </si>
  <si>
    <t>suma de retención</t>
  </si>
  <si>
    <t>Mayor cantidad</t>
  </si>
  <si>
    <t>Menor IVA</t>
  </si>
  <si>
    <t>Neto promedio</t>
  </si>
  <si>
    <t>Nro de celdas ocupadas con productos</t>
  </si>
  <si>
    <t>Nro de celdas ocupadas con valor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</si>
</sst>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3E7A-0A27-4E64-B3D1-49560529B4F9}">
  <dimension ref="A1:H19"/>
  <sheetViews>
    <sheetView tabSelected="1" zoomScale="130" zoomScaleNormal="130" workbookViewId="0">
      <selection activeCell="F15" sqref="F15"/>
    </sheetView>
  </sheetViews>
  <sheetFormatPr baseColWidth="10" defaultRowHeight="15" x14ac:dyDescent="0.25"/>
  <cols>
    <col min="1" max="1" width="13.5703125" customWidth="1"/>
    <col min="2" max="2" width="12" bestFit="1" customWidth="1"/>
    <col min="4" max="4" width="16.28515625" bestFit="1" customWidth="1"/>
    <col min="5" max="5" width="14.140625" customWidth="1"/>
    <col min="8" max="8" width="12.28515625" bestFit="1" customWidth="1"/>
  </cols>
  <sheetData>
    <row r="1" spans="1:8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100</v>
      </c>
      <c r="B2" s="1" t="s">
        <v>9</v>
      </c>
      <c r="C2">
        <v>10</v>
      </c>
      <c r="D2" s="1">
        <v>320000</v>
      </c>
      <c r="E2" s="1">
        <f>C2*D2</f>
        <v>3200000</v>
      </c>
      <c r="F2" s="2">
        <f>E2*19%</f>
        <v>608000</v>
      </c>
      <c r="G2" s="2">
        <f>E2*3.5%</f>
        <v>112000.00000000001</v>
      </c>
      <c r="H2" s="2">
        <f>E2+F2-G2</f>
        <v>3696000</v>
      </c>
    </row>
    <row r="3" spans="1:8" x14ac:dyDescent="0.25">
      <c r="A3">
        <v>101</v>
      </c>
      <c r="B3" s="1" t="s">
        <v>10</v>
      </c>
      <c r="C3">
        <v>12</v>
      </c>
      <c r="D3" s="1">
        <v>165000</v>
      </c>
      <c r="E3" s="1">
        <f t="shared" ref="E3:E12" si="0">C3*D3</f>
        <v>1980000</v>
      </c>
      <c r="F3" s="2">
        <f t="shared" ref="F3:F12" si="1">E3*19%</f>
        <v>376200</v>
      </c>
      <c r="G3" s="2">
        <f t="shared" ref="G3:G12" si="2">E3*3.5%</f>
        <v>69300</v>
      </c>
      <c r="H3" s="2">
        <f t="shared" ref="H3:H12" si="3">E3+F3-G3</f>
        <v>2286900</v>
      </c>
    </row>
    <row r="4" spans="1:8" x14ac:dyDescent="0.25">
      <c r="A4">
        <v>102</v>
      </c>
      <c r="B4" s="1" t="s">
        <v>11</v>
      </c>
      <c r="C4">
        <v>15</v>
      </c>
      <c r="D4" s="1">
        <v>210000</v>
      </c>
      <c r="E4" s="1">
        <f t="shared" si="0"/>
        <v>3150000</v>
      </c>
      <c r="F4" s="2">
        <f t="shared" si="1"/>
        <v>598500</v>
      </c>
      <c r="G4" s="2">
        <f t="shared" si="2"/>
        <v>110250.00000000001</v>
      </c>
      <c r="H4" s="2">
        <f t="shared" si="3"/>
        <v>3638250</v>
      </c>
    </row>
    <row r="5" spans="1:8" x14ac:dyDescent="0.25">
      <c r="A5">
        <v>103</v>
      </c>
      <c r="B5" s="1" t="s">
        <v>12</v>
      </c>
      <c r="C5">
        <v>21</v>
      </c>
      <c r="D5" s="1">
        <v>320000</v>
      </c>
      <c r="E5" s="1">
        <f t="shared" si="0"/>
        <v>6720000</v>
      </c>
      <c r="F5" s="2">
        <f t="shared" si="1"/>
        <v>1276800</v>
      </c>
      <c r="G5" s="2">
        <f t="shared" si="2"/>
        <v>235200.00000000003</v>
      </c>
      <c r="H5" s="2">
        <f t="shared" si="3"/>
        <v>7761600</v>
      </c>
    </row>
    <row r="6" spans="1:8" x14ac:dyDescent="0.25">
      <c r="A6">
        <v>104</v>
      </c>
      <c r="B6" s="1" t="s">
        <v>13</v>
      </c>
      <c r="C6">
        <v>17</v>
      </c>
      <c r="D6" s="1">
        <v>655000</v>
      </c>
      <c r="E6" s="1">
        <f t="shared" si="0"/>
        <v>11135000</v>
      </c>
      <c r="F6" s="2">
        <f t="shared" si="1"/>
        <v>2115650</v>
      </c>
      <c r="G6" s="2">
        <f t="shared" si="2"/>
        <v>389725.00000000006</v>
      </c>
      <c r="H6" s="2">
        <f t="shared" si="3"/>
        <v>12860925</v>
      </c>
    </row>
    <row r="7" spans="1:8" x14ac:dyDescent="0.25">
      <c r="A7">
        <v>105</v>
      </c>
      <c r="B7" s="1" t="s">
        <v>14</v>
      </c>
      <c r="C7">
        <v>14</v>
      </c>
      <c r="D7" s="1">
        <v>400000</v>
      </c>
      <c r="E7" s="1">
        <f t="shared" si="0"/>
        <v>5600000</v>
      </c>
      <c r="F7" s="2">
        <f t="shared" si="1"/>
        <v>1064000</v>
      </c>
      <c r="G7" s="2">
        <f t="shared" si="2"/>
        <v>196000.00000000003</v>
      </c>
      <c r="H7" s="2">
        <f t="shared" si="3"/>
        <v>6468000</v>
      </c>
    </row>
    <row r="8" spans="1:8" x14ac:dyDescent="0.25">
      <c r="A8">
        <v>106</v>
      </c>
      <c r="B8" s="1" t="s">
        <v>15</v>
      </c>
      <c r="C8">
        <v>19</v>
      </c>
      <c r="D8" s="1">
        <v>120000</v>
      </c>
      <c r="E8" s="1">
        <f t="shared" si="0"/>
        <v>2280000</v>
      </c>
      <c r="F8" s="2">
        <f t="shared" si="1"/>
        <v>433200</v>
      </c>
      <c r="G8" s="2">
        <f t="shared" si="2"/>
        <v>79800.000000000015</v>
      </c>
      <c r="H8" s="2">
        <f t="shared" si="3"/>
        <v>2633400</v>
      </c>
    </row>
    <row r="9" spans="1:8" x14ac:dyDescent="0.25">
      <c r="A9">
        <v>107</v>
      </c>
      <c r="B9" s="1" t="s">
        <v>16</v>
      </c>
      <c r="C9">
        <v>11</v>
      </c>
      <c r="D9" s="1">
        <v>840000</v>
      </c>
      <c r="E9" s="1">
        <f t="shared" si="0"/>
        <v>9240000</v>
      </c>
      <c r="F9" s="2">
        <f t="shared" si="1"/>
        <v>1755600</v>
      </c>
      <c r="G9" s="2">
        <f t="shared" si="2"/>
        <v>323400.00000000006</v>
      </c>
      <c r="H9" s="2">
        <f t="shared" si="3"/>
        <v>10672200</v>
      </c>
    </row>
    <row r="10" spans="1:8" x14ac:dyDescent="0.25">
      <c r="A10">
        <v>108</v>
      </c>
      <c r="B10" s="1" t="s">
        <v>17</v>
      </c>
      <c r="C10">
        <v>24</v>
      </c>
      <c r="D10" s="1">
        <v>99000</v>
      </c>
      <c r="E10" s="1">
        <f t="shared" si="0"/>
        <v>2376000</v>
      </c>
      <c r="F10" s="2">
        <f t="shared" si="1"/>
        <v>451440</v>
      </c>
      <c r="G10" s="2">
        <f t="shared" si="2"/>
        <v>83160.000000000015</v>
      </c>
      <c r="H10" s="2">
        <f t="shared" si="3"/>
        <v>2744280</v>
      </c>
    </row>
    <row r="11" spans="1:8" x14ac:dyDescent="0.25">
      <c r="A11">
        <v>109</v>
      </c>
      <c r="B11" s="1" t="s">
        <v>18</v>
      </c>
      <c r="C11">
        <v>18</v>
      </c>
      <c r="D11" s="1">
        <v>189000</v>
      </c>
      <c r="E11" s="1">
        <f t="shared" si="0"/>
        <v>3402000</v>
      </c>
      <c r="F11" s="2">
        <f t="shared" si="1"/>
        <v>646380</v>
      </c>
      <c r="G11" s="2">
        <f t="shared" si="2"/>
        <v>119070.00000000001</v>
      </c>
      <c r="H11" s="2">
        <f t="shared" si="3"/>
        <v>3929310</v>
      </c>
    </row>
    <row r="12" spans="1:8" x14ac:dyDescent="0.25">
      <c r="A12">
        <v>110</v>
      </c>
      <c r="B12" s="1" t="s">
        <v>19</v>
      </c>
      <c r="C12">
        <v>13</v>
      </c>
      <c r="D12" s="1">
        <v>255000</v>
      </c>
      <c r="E12" s="1">
        <f t="shared" si="0"/>
        <v>3315000</v>
      </c>
      <c r="F12" s="2">
        <f t="shared" si="1"/>
        <v>629850</v>
      </c>
      <c r="G12" s="2">
        <f t="shared" si="2"/>
        <v>116025.00000000001</v>
      </c>
      <c r="H12" s="2">
        <f t="shared" si="3"/>
        <v>3828825</v>
      </c>
    </row>
    <row r="14" spans="1:8" x14ac:dyDescent="0.25">
      <c r="A14" t="s">
        <v>20</v>
      </c>
      <c r="D14" s="2">
        <f>SUM(G2:G12)</f>
        <v>1833930</v>
      </c>
      <c r="E14" s="2">
        <f>SUM(G2:G12)</f>
        <v>1833930</v>
      </c>
    </row>
    <row r="15" spans="1:8" x14ac:dyDescent="0.25">
      <c r="A15" t="s">
        <v>21</v>
      </c>
      <c r="D15">
        <f>MAX(C2:C12)</f>
        <v>24</v>
      </c>
    </row>
    <row r="16" spans="1:8" x14ac:dyDescent="0.25">
      <c r="A16" t="s">
        <v>22</v>
      </c>
      <c r="D16" s="2">
        <f>MIN(F2:F12)</f>
        <v>376200</v>
      </c>
    </row>
    <row r="17" spans="1:4" x14ac:dyDescent="0.25">
      <c r="A17" t="s">
        <v>23</v>
      </c>
      <c r="D17" s="2">
        <f>AVERAGE(H2:H12)</f>
        <v>5501790</v>
      </c>
    </row>
    <row r="18" spans="1:4" x14ac:dyDescent="0.25">
      <c r="A18" t="s">
        <v>24</v>
      </c>
      <c r="D18">
        <f>COUNTA(B2:B12)</f>
        <v>11</v>
      </c>
    </row>
    <row r="19" spans="1:4" x14ac:dyDescent="0.25">
      <c r="A19" t="s">
        <v>25</v>
      </c>
      <c r="D19">
        <f>COUNT(D2:D12)</f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C510-8461-4354-B224-DA7362FBF8CF}">
  <dimension ref="C5"/>
  <sheetViews>
    <sheetView workbookViewId="0">
      <selection activeCell="C5" sqref="C5"/>
    </sheetView>
  </sheetViews>
  <sheetFormatPr baseColWidth="10" defaultRowHeight="15" x14ac:dyDescent="0.25"/>
  <sheetData>
    <row r="5" spans="3:3" x14ac:dyDescent="0.25">
      <c r="C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A01-1-0502-01</dc:creator>
  <cp:lastModifiedBy>Rodrigo Alcides Patiño</cp:lastModifiedBy>
  <dcterms:created xsi:type="dcterms:W3CDTF">2022-03-30T11:15:06Z</dcterms:created>
  <dcterms:modified xsi:type="dcterms:W3CDTF">2022-04-27T10:58:51Z</dcterms:modified>
</cp:coreProperties>
</file>